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60" windowWidth="15200" windowHeight="92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<sst xmlns="http://schemas.openxmlformats.org/spreadsheetml/2006/main" count="46" uniqueCount="43">
  <si>
    <t>RESULTATRÄKNING</t>
  </si>
  <si>
    <t>INTÄKTER</t>
  </si>
  <si>
    <t>Medlemsavgifter aktiv</t>
  </si>
  <si>
    <t>Medlemsavgifter passiv</t>
  </si>
  <si>
    <t>Lidingöloppet</t>
  </si>
  <si>
    <t>Överskott fester</t>
  </si>
  <si>
    <t>KOSTNADER</t>
  </si>
  <si>
    <t>Tävlingskostnader</t>
  </si>
  <si>
    <t>Priser</t>
  </si>
  <si>
    <t>Expedition</t>
  </si>
  <si>
    <t>Uppvaktning</t>
  </si>
  <si>
    <t>Summa kostnader</t>
  </si>
  <si>
    <t>Årets resultat</t>
  </si>
  <si>
    <t>BALANSRÄKNING</t>
  </si>
  <si>
    <t>Tillgångar</t>
  </si>
  <si>
    <t>Plusgiro</t>
  </si>
  <si>
    <t>Girokapitalkonto</t>
  </si>
  <si>
    <t>Förutbetalda kostnader</t>
  </si>
  <si>
    <t>Summa tillgångar</t>
  </si>
  <si>
    <t>Skulder och eget kapital</t>
  </si>
  <si>
    <t>Balanserat resultat</t>
  </si>
  <si>
    <t>Summa eget kapital</t>
  </si>
  <si>
    <t>Förutbetalda medlemsavgifter</t>
  </si>
  <si>
    <t>Summa skulder och eget kapital</t>
  </si>
  <si>
    <t>Övriga kortfristiga skulder</t>
  </si>
  <si>
    <t>Anna-Karin Dahlstedt, kassör</t>
  </si>
  <si>
    <t>REVISIONSBERÄTTELSE</t>
  </si>
  <si>
    <t xml:space="preserve">anmärkning föreligger, tillstryker jag att resultat- och balansräkningarna fastställes, att årets resultat </t>
  </si>
  <si>
    <t>balanseras i ny räkning och att styrelsens ledamöter beviljas ansvarsfrihet</t>
  </si>
  <si>
    <t xml:space="preserve">Lidingö den </t>
  </si>
  <si>
    <t>Summa intäkter</t>
  </si>
  <si>
    <t>IT-tjänster</t>
  </si>
  <si>
    <t>Tele och post</t>
  </si>
  <si>
    <t>Fester</t>
  </si>
  <si>
    <t xml:space="preserve">Jag har granskat räkenskaperna, årsredovisningen och förvaltningen för år 2014. Då ingen anledning till </t>
  </si>
  <si>
    <t>Lennart Centerlind, revisor</t>
  </si>
  <si>
    <t>Gåvor</t>
  </si>
  <si>
    <t>för räkenskapsåret 2015.</t>
  </si>
  <si>
    <t>Lidingö den 12 januari 2016</t>
  </si>
  <si>
    <t>Erhållna bidrag</t>
  </si>
  <si>
    <t>ÖIP</t>
  </si>
  <si>
    <t>Hallhyr A-S Lindbo</t>
  </si>
  <si>
    <t xml:space="preserve"> A-S L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</si>
</sst>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#,##0.0"/>
  </numFmts>
  <fonts count="36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4"/>
      <name val="Arial"/>
      <family val="2"/>
    </font>
    <font>
      <i/>
      <sz val="10"/>
      <color indexed="2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3F3F76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0" fillId="19" borderId="1" applyNumberFormat="0" applyFont="0" applyAlignment="0" applyProtection="0"/>
    <xf numFmtId="0" fontId="21" fillId="20" borderId="2" applyNumberFormat="0" applyAlignment="0" applyProtection="0"/>
    <xf numFmtId="0" fontId="22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3" fillId="28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9" borderId="2" applyNumberFormat="0" applyAlignment="0" applyProtection="0"/>
    <xf numFmtId="0" fontId="26" fillId="30" borderId="3" applyNumberFormat="0" applyAlignment="0" applyProtection="0"/>
    <xf numFmtId="0" fontId="27" fillId="0" borderId="4" applyNumberFormat="0" applyFill="0" applyAlignment="0" applyProtection="0"/>
    <xf numFmtId="0" fontId="28" fillId="31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Font="1" applyFill="1" applyAlignment="1">
      <alignment/>
    </xf>
  </cellXfs>
  <cellStyles count="47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Felaktig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Totalt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57"/>
  <sheetViews>
    <sheetView tabSelected="1" workbookViewId="0" topLeftCell="D24">
      <selection activeCell="N34" sqref="N34"/>
    </sheetView>
  </sheetViews>
  <sheetFormatPr defaultColWidth="8.8515625" defaultRowHeight="12.75"/>
  <cols>
    <col min="1" max="1" width="27.140625" style="0" customWidth="1"/>
    <col min="2" max="2" width="9.140625" style="0" bestFit="1" customWidth="1"/>
    <col min="3" max="3" width="2.8515625" style="0" customWidth="1"/>
    <col min="4" max="4" width="7.8515625" style="0" customWidth="1"/>
    <col min="5" max="5" width="3.7109375" style="0" customWidth="1"/>
    <col min="6" max="6" width="7.00390625" style="0" bestFit="1" customWidth="1"/>
    <col min="7" max="7" width="3.7109375" style="0" customWidth="1"/>
    <col min="8" max="8" width="7.00390625" style="0" bestFit="1" customWidth="1"/>
    <col min="9" max="9" width="4.00390625" style="0" customWidth="1"/>
    <col min="10" max="10" width="7.00390625" style="0" bestFit="1" customWidth="1"/>
    <col min="11" max="11" width="7.00390625" style="0" customWidth="1"/>
    <col min="12" max="12" width="8.8515625" style="0" customWidth="1"/>
    <col min="13" max="13" width="4.28125" style="0" customWidth="1"/>
    <col min="14" max="14" width="6.00390625" style="0" customWidth="1"/>
    <col min="15" max="15" width="8.8515625" style="0" customWidth="1"/>
    <col min="16" max="16" width="4.00390625" style="0" customWidth="1"/>
    <col min="17" max="17" width="4.421875" style="0" customWidth="1"/>
    <col min="18" max="18" width="8.8515625" style="0" customWidth="1"/>
    <col min="19" max="19" width="3.8515625" style="0" customWidth="1"/>
    <col min="20" max="20" width="9.7109375" style="0" customWidth="1"/>
    <col min="21" max="21" width="3.8515625" style="0" customWidth="1"/>
    <col min="22" max="22" width="8.8515625" style="0" customWidth="1"/>
    <col min="23" max="23" width="4.28125" style="0" customWidth="1"/>
  </cols>
  <sheetData>
    <row r="1" spans="1:24" ht="12">
      <c r="A1" s="1" t="s">
        <v>0</v>
      </c>
      <c r="B1" s="1">
        <v>2015</v>
      </c>
      <c r="C1" s="1"/>
      <c r="D1" s="1">
        <v>2014</v>
      </c>
      <c r="E1" s="1"/>
      <c r="F1" s="1">
        <v>2013</v>
      </c>
      <c r="G1" s="1"/>
      <c r="H1" s="1">
        <v>2012</v>
      </c>
      <c r="I1" s="1"/>
      <c r="J1" s="1">
        <v>2011</v>
      </c>
      <c r="K1" s="1"/>
      <c r="L1" s="1">
        <v>2010</v>
      </c>
      <c r="O1" s="1">
        <v>2009</v>
      </c>
      <c r="R1" s="1">
        <v>2008</v>
      </c>
      <c r="T1" s="1">
        <v>2007</v>
      </c>
      <c r="U1" s="1"/>
      <c r="V1" s="1">
        <v>2006</v>
      </c>
      <c r="W1" s="1"/>
      <c r="X1" s="1">
        <v>2005</v>
      </c>
    </row>
    <row r="2" spans="1:11" ht="12">
      <c r="A2" s="1" t="s">
        <v>1</v>
      </c>
      <c r="B2" s="5"/>
      <c r="C2" s="5"/>
      <c r="D2" s="1"/>
      <c r="E2" s="1"/>
      <c r="F2" s="1"/>
      <c r="G2" s="1"/>
      <c r="H2" s="1"/>
      <c r="I2" s="1"/>
      <c r="J2" s="1"/>
      <c r="K2" s="1"/>
    </row>
    <row r="3" spans="1:24" ht="12">
      <c r="A3" t="s">
        <v>2</v>
      </c>
      <c r="B3" s="6">
        <v>24000</v>
      </c>
      <c r="C3" s="5"/>
      <c r="D3">
        <v>26750</v>
      </c>
      <c r="F3">
        <v>26500</v>
      </c>
      <c r="H3">
        <v>29850</v>
      </c>
      <c r="J3">
        <v>28200</v>
      </c>
      <c r="L3">
        <v>31875</v>
      </c>
      <c r="O3">
        <v>29175</v>
      </c>
      <c r="R3">
        <v>28850</v>
      </c>
      <c r="T3">
        <v>33400</v>
      </c>
      <c r="V3">
        <v>31950</v>
      </c>
      <c r="X3">
        <v>24600</v>
      </c>
    </row>
    <row r="4" spans="1:20" ht="12">
      <c r="A4" t="s">
        <v>3</v>
      </c>
      <c r="B4" s="6">
        <v>400</v>
      </c>
      <c r="C4" s="5"/>
      <c r="D4">
        <v>600</v>
      </c>
      <c r="F4">
        <v>900</v>
      </c>
      <c r="H4">
        <v>700</v>
      </c>
      <c r="J4">
        <v>600</v>
      </c>
      <c r="L4">
        <v>900</v>
      </c>
      <c r="O4">
        <v>800</v>
      </c>
      <c r="R4">
        <v>1900</v>
      </c>
      <c r="T4">
        <v>1300</v>
      </c>
    </row>
    <row r="5" spans="1:24" ht="12">
      <c r="A5" t="s">
        <v>4</v>
      </c>
      <c r="B5" s="6">
        <v>11880</v>
      </c>
      <c r="C5" s="5"/>
      <c r="D5">
        <v>13680</v>
      </c>
      <c r="F5">
        <v>13680</v>
      </c>
      <c r="H5">
        <v>11400</v>
      </c>
      <c r="J5">
        <v>11000</v>
      </c>
      <c r="L5">
        <v>10600</v>
      </c>
      <c r="O5">
        <v>10000</v>
      </c>
      <c r="R5">
        <v>10600</v>
      </c>
      <c r="T5">
        <v>11000</v>
      </c>
      <c r="V5">
        <v>10400</v>
      </c>
      <c r="X5">
        <v>10000</v>
      </c>
    </row>
    <row r="6" spans="1:3" ht="12">
      <c r="A6" t="s">
        <v>39</v>
      </c>
      <c r="B6" s="6">
        <v>6000</v>
      </c>
      <c r="C6" s="5"/>
    </row>
    <row r="7" spans="1:22" ht="12">
      <c r="A7" t="s">
        <v>5</v>
      </c>
      <c r="B7" s="6"/>
      <c r="C7" s="5"/>
      <c r="V7">
        <v>575</v>
      </c>
    </row>
    <row r="8" spans="1:18" ht="12">
      <c r="A8" t="s">
        <v>12</v>
      </c>
      <c r="B8" s="6"/>
      <c r="C8" s="5"/>
      <c r="R8">
        <v>469.3</v>
      </c>
    </row>
    <row r="9" spans="1:24" ht="12">
      <c r="A9" s="1" t="s">
        <v>30</v>
      </c>
      <c r="B9" s="7">
        <f>SUM(B3:B8)</f>
        <v>42280</v>
      </c>
      <c r="C9" s="1"/>
      <c r="D9" s="1">
        <v>41030</v>
      </c>
      <c r="E9" s="1"/>
      <c r="F9" s="1">
        <f>SUM(F3:F8)</f>
        <v>41080</v>
      </c>
      <c r="G9" s="1"/>
      <c r="H9" s="1">
        <f>SUM(H3:H8)</f>
        <v>41950</v>
      </c>
      <c r="I9" s="1"/>
      <c r="J9" s="1">
        <f>SUM(J3:J8)</f>
        <v>39800</v>
      </c>
      <c r="K9" s="1"/>
      <c r="L9" s="1">
        <f>SUM(L3:L8)</f>
        <v>43375</v>
      </c>
      <c r="O9" s="1">
        <f>SUM(O3:O8)</f>
        <v>39975</v>
      </c>
      <c r="R9" s="1">
        <f>SUM(R3:R8)</f>
        <v>41819.3</v>
      </c>
      <c r="S9" s="1"/>
      <c r="T9" s="1">
        <f>SUM(T3:T7)</f>
        <v>45700</v>
      </c>
      <c r="U9" s="1"/>
      <c r="V9" s="1">
        <f>SUM(V3:V7)</f>
        <v>42925</v>
      </c>
      <c r="W9" s="1"/>
      <c r="X9" s="1">
        <f>SUM(X3:X7)</f>
        <v>34600</v>
      </c>
    </row>
    <row r="10" spans="2:3" ht="12">
      <c r="B10" s="6"/>
      <c r="C10" s="5"/>
    </row>
    <row r="11" spans="2:3" ht="12">
      <c r="B11" s="6"/>
      <c r="C11" s="5"/>
    </row>
    <row r="12" spans="1:11" ht="12">
      <c r="A12" s="1" t="s">
        <v>6</v>
      </c>
      <c r="B12" s="6"/>
      <c r="C12" s="5"/>
      <c r="D12" s="1"/>
      <c r="E12" s="1"/>
      <c r="F12" s="1"/>
      <c r="G12" s="1"/>
      <c r="H12" s="1"/>
      <c r="I12" s="1"/>
      <c r="J12" s="1"/>
      <c r="K12" s="1"/>
    </row>
    <row r="13" spans="1:24" ht="12">
      <c r="A13" t="s">
        <v>7</v>
      </c>
      <c r="B13" s="8">
        <v>22222</v>
      </c>
      <c r="C13" s="5"/>
      <c r="D13">
        <v>26855</v>
      </c>
      <c r="F13">
        <v>22892</v>
      </c>
      <c r="H13">
        <v>26859</v>
      </c>
      <c r="J13">
        <v>21143</v>
      </c>
      <c r="L13" s="4">
        <v>21793</v>
      </c>
      <c r="O13">
        <v>18370</v>
      </c>
      <c r="R13">
        <f>20225+800</f>
        <v>21025</v>
      </c>
      <c r="T13">
        <v>18270</v>
      </c>
      <c r="V13">
        <v>19892</v>
      </c>
      <c r="X13">
        <v>17835</v>
      </c>
    </row>
    <row r="14" spans="1:24" ht="12">
      <c r="A14" t="s">
        <v>8</v>
      </c>
      <c r="B14" s="8">
        <v>3082</v>
      </c>
      <c r="C14" s="5"/>
      <c r="D14">
        <v>8868</v>
      </c>
      <c r="F14">
        <v>6709</v>
      </c>
      <c r="H14">
        <v>6944</v>
      </c>
      <c r="J14">
        <v>6452</v>
      </c>
      <c r="L14">
        <v>6759</v>
      </c>
      <c r="O14">
        <v>4994</v>
      </c>
      <c r="R14">
        <f>7061-800</f>
        <v>6261</v>
      </c>
      <c r="T14">
        <v>5481</v>
      </c>
      <c r="V14">
        <v>6186</v>
      </c>
      <c r="X14">
        <v>7404</v>
      </c>
    </row>
    <row r="15" spans="1:24" ht="12">
      <c r="A15" t="s">
        <v>9</v>
      </c>
      <c r="B15" s="8">
        <v>641</v>
      </c>
      <c r="C15" s="5"/>
      <c r="D15">
        <v>1221</v>
      </c>
      <c r="F15">
        <v>4599</v>
      </c>
      <c r="H15">
        <v>1989</v>
      </c>
      <c r="J15">
        <v>2711</v>
      </c>
      <c r="L15" s="4">
        <v>2765</v>
      </c>
      <c r="O15">
        <v>2260.5</v>
      </c>
      <c r="R15">
        <v>5571</v>
      </c>
      <c r="T15">
        <v>7056.5</v>
      </c>
      <c r="V15">
        <v>2459</v>
      </c>
      <c r="X15">
        <v>3222</v>
      </c>
    </row>
    <row r="16" spans="1:18" ht="12">
      <c r="A16" t="s">
        <v>31</v>
      </c>
      <c r="B16" s="8">
        <v>642.5</v>
      </c>
      <c r="C16" s="5"/>
      <c r="D16">
        <v>505</v>
      </c>
      <c r="F16">
        <v>4470</v>
      </c>
      <c r="H16">
        <v>600</v>
      </c>
      <c r="J16">
        <v>395</v>
      </c>
      <c r="L16" s="4">
        <v>175</v>
      </c>
      <c r="O16">
        <v>360</v>
      </c>
      <c r="R16">
        <v>4530</v>
      </c>
    </row>
    <row r="17" spans="1:24" ht="12">
      <c r="A17" t="s">
        <v>32</v>
      </c>
      <c r="B17" s="8">
        <v>630</v>
      </c>
      <c r="C17" s="5"/>
      <c r="D17">
        <v>840</v>
      </c>
      <c r="H17">
        <v>2000</v>
      </c>
      <c r="J17">
        <v>1050</v>
      </c>
      <c r="L17" s="4">
        <f>1000</f>
        <v>1000</v>
      </c>
      <c r="O17">
        <v>1000</v>
      </c>
      <c r="R17">
        <v>878</v>
      </c>
      <c r="T17">
        <v>480</v>
      </c>
      <c r="V17">
        <v>1565</v>
      </c>
      <c r="X17">
        <v>1040</v>
      </c>
    </row>
    <row r="18" spans="1:20" ht="12">
      <c r="A18" t="s">
        <v>15</v>
      </c>
      <c r="B18" s="8">
        <v>868</v>
      </c>
      <c r="C18" s="5"/>
      <c r="D18">
        <v>868</v>
      </c>
      <c r="F18">
        <v>863.5</v>
      </c>
      <c r="H18">
        <v>788.5</v>
      </c>
      <c r="J18">
        <v>619.5</v>
      </c>
      <c r="L18" s="4">
        <v>619.5</v>
      </c>
      <c r="O18">
        <v>203</v>
      </c>
      <c r="T18">
        <v>1058</v>
      </c>
    </row>
    <row r="19" spans="1:24" ht="12">
      <c r="A19" t="s">
        <v>10</v>
      </c>
      <c r="B19" s="8"/>
      <c r="C19" s="5"/>
      <c r="D19">
        <v>1275</v>
      </c>
      <c r="F19">
        <v>1129</v>
      </c>
      <c r="H19">
        <v>358</v>
      </c>
      <c r="J19">
        <v>5454</v>
      </c>
      <c r="L19">
        <v>2228</v>
      </c>
      <c r="O19">
        <v>2054</v>
      </c>
      <c r="R19">
        <v>1315</v>
      </c>
      <c r="T19">
        <v>825</v>
      </c>
      <c r="V19">
        <v>169</v>
      </c>
      <c r="X19">
        <v>1499</v>
      </c>
    </row>
    <row r="20" spans="1:24" ht="12">
      <c r="A20" t="s">
        <v>33</v>
      </c>
      <c r="B20" s="8">
        <v>17713</v>
      </c>
      <c r="C20" s="5"/>
      <c r="D20">
        <v>600</v>
      </c>
      <c r="H20">
        <v>240</v>
      </c>
      <c r="J20">
        <v>4095</v>
      </c>
      <c r="L20">
        <v>1359</v>
      </c>
      <c r="O20">
        <v>-336.5</v>
      </c>
      <c r="R20">
        <v>2239.3</v>
      </c>
      <c r="T20">
        <v>630</v>
      </c>
      <c r="V20">
        <v>0</v>
      </c>
      <c r="X20">
        <v>6052</v>
      </c>
    </row>
    <row r="21" spans="1:3" ht="12">
      <c r="A21" s="5" t="s">
        <v>36</v>
      </c>
      <c r="B21" s="6">
        <v>3745</v>
      </c>
      <c r="C21" s="5"/>
    </row>
    <row r="22" spans="1:24" ht="12">
      <c r="A22" s="1" t="s">
        <v>11</v>
      </c>
      <c r="B22" s="7">
        <f>SUM(B13:B21)</f>
        <v>49543.5</v>
      </c>
      <c r="C22" s="1"/>
      <c r="D22">
        <v>41032</v>
      </c>
      <c r="E22" s="1"/>
      <c r="F22" s="1">
        <f>SUM(F13:F20)</f>
        <v>40662.5</v>
      </c>
      <c r="G22" s="1"/>
      <c r="H22" s="1">
        <f>SUM(H13:H20)</f>
        <v>39778.5</v>
      </c>
      <c r="I22" s="1"/>
      <c r="J22" s="1">
        <f>SUM(J13:J20)</f>
        <v>41919.5</v>
      </c>
      <c r="K22" s="1"/>
      <c r="L22" s="1">
        <f>SUM(L13:L20)</f>
        <v>36698.5</v>
      </c>
      <c r="O22" s="1">
        <f>SUM(O13:O20)</f>
        <v>28905</v>
      </c>
      <c r="R22" s="1">
        <f>SUM(R13:R20)</f>
        <v>41819.3</v>
      </c>
      <c r="T22" s="1">
        <f>SUM(T13:T20)</f>
        <v>33800.5</v>
      </c>
      <c r="U22" s="1"/>
      <c r="V22" s="1">
        <f>SUM(V13:V20)</f>
        <v>30271</v>
      </c>
      <c r="W22" s="1"/>
      <c r="X22" s="1">
        <f>SUM(X13:X20)</f>
        <v>37052</v>
      </c>
    </row>
    <row r="23" spans="2:4" ht="12">
      <c r="B23" s="6"/>
      <c r="C23" s="5"/>
      <c r="D23" s="1"/>
    </row>
    <row r="24" spans="1:24" ht="12">
      <c r="A24" s="1" t="s">
        <v>12</v>
      </c>
      <c r="B24" s="7">
        <f>B9-B22</f>
        <v>-7263.5</v>
      </c>
      <c r="C24" s="5"/>
      <c r="D24" s="1">
        <v>-2</v>
      </c>
      <c r="E24" s="1"/>
      <c r="F24" s="1">
        <f>F9-F22</f>
        <v>417.5</v>
      </c>
      <c r="G24" s="1"/>
      <c r="H24" s="1">
        <f>H9-H22</f>
        <v>2171.5</v>
      </c>
      <c r="I24" s="1"/>
      <c r="J24" s="1">
        <f>J9-J22</f>
        <v>-2119.5</v>
      </c>
      <c r="K24" s="1"/>
      <c r="L24" s="1">
        <f>L9-L22</f>
        <v>6676.5</v>
      </c>
      <c r="M24" s="1"/>
      <c r="N24" s="1"/>
      <c r="O24" s="1">
        <f>O9-O22</f>
        <v>11070</v>
      </c>
      <c r="P24" s="1"/>
      <c r="Q24" s="1"/>
      <c r="R24" s="1">
        <f>R22-R9</f>
        <v>0</v>
      </c>
      <c r="S24" s="1"/>
      <c r="T24" s="1">
        <f>SUM(T9-T22)</f>
        <v>11899.5</v>
      </c>
      <c r="U24" s="1"/>
      <c r="V24" s="1">
        <f>SUM(V9-V22)</f>
        <v>12654</v>
      </c>
      <c r="W24" s="1"/>
      <c r="X24" s="1">
        <f>SUM(X9-X22)</f>
        <v>-2452</v>
      </c>
    </row>
    <row r="25" spans="2:4" ht="12">
      <c r="B25" s="6"/>
      <c r="C25" s="5"/>
      <c r="D25" s="1"/>
    </row>
    <row r="26" spans="1:11" ht="12">
      <c r="A26" s="1" t="s">
        <v>13</v>
      </c>
      <c r="B26" s="6"/>
      <c r="C26" s="5"/>
      <c r="E26" s="1"/>
      <c r="F26" s="1"/>
      <c r="G26" s="1"/>
      <c r="H26" s="1"/>
      <c r="I26" s="1"/>
      <c r="J26" s="1"/>
      <c r="K26" s="1"/>
    </row>
    <row r="27" spans="1:11" ht="12">
      <c r="A27" s="1" t="s">
        <v>14</v>
      </c>
      <c r="B27" s="6"/>
      <c r="C27" s="5"/>
      <c r="D27" s="1"/>
      <c r="E27" s="1"/>
      <c r="F27" s="1"/>
      <c r="G27" s="1"/>
      <c r="H27" s="1"/>
      <c r="I27" s="1"/>
      <c r="J27" s="1"/>
      <c r="K27" s="1"/>
    </row>
    <row r="28" spans="1:24" ht="12">
      <c r="A28" t="s">
        <v>15</v>
      </c>
      <c r="B28" s="6">
        <v>21756</v>
      </c>
      <c r="C28" s="5"/>
      <c r="D28" s="1">
        <v>28420</v>
      </c>
      <c r="F28">
        <v>32522</v>
      </c>
      <c r="H28">
        <v>29605</v>
      </c>
      <c r="J28">
        <v>29033.24</v>
      </c>
      <c r="L28">
        <v>34402.74</v>
      </c>
      <c r="O28">
        <v>26561.24</v>
      </c>
      <c r="R28">
        <v>43556.24</v>
      </c>
      <c r="T28">
        <v>46340.54</v>
      </c>
      <c r="V28">
        <v>33476</v>
      </c>
      <c r="X28">
        <v>10888</v>
      </c>
    </row>
    <row r="29" spans="1:24" ht="12">
      <c r="A29" t="s">
        <v>16</v>
      </c>
      <c r="B29" s="6">
        <v>30000</v>
      </c>
      <c r="C29" s="5"/>
      <c r="D29">
        <v>30000</v>
      </c>
      <c r="F29">
        <v>30000</v>
      </c>
      <c r="H29">
        <v>30000</v>
      </c>
      <c r="J29">
        <v>30000</v>
      </c>
      <c r="L29">
        <v>30000</v>
      </c>
      <c r="O29">
        <v>30000</v>
      </c>
      <c r="X29">
        <v>8179</v>
      </c>
    </row>
    <row r="30" spans="1:24" ht="12">
      <c r="A30" t="s">
        <v>17</v>
      </c>
      <c r="B30" s="6"/>
      <c r="C30" s="5"/>
      <c r="M30" t="s">
        <v>41</v>
      </c>
      <c r="N30" t="s">
        <v>42</v>
      </c>
      <c r="O30">
        <v>1250</v>
      </c>
      <c r="Q30" t="s">
        <v>40</v>
      </c>
      <c r="R30">
        <v>800</v>
      </c>
      <c r="X30">
        <v>555</v>
      </c>
    </row>
    <row r="31" spans="1:24" ht="12">
      <c r="A31" s="1" t="s">
        <v>18</v>
      </c>
      <c r="B31" s="7">
        <f>SUM(B28:B30)</f>
        <v>51756</v>
      </c>
      <c r="C31" s="1"/>
      <c r="D31" s="1">
        <v>58420</v>
      </c>
      <c r="E31" s="1"/>
      <c r="F31" s="1">
        <f>SUM(F28:F30)</f>
        <v>62522</v>
      </c>
      <c r="G31" s="1"/>
      <c r="H31" s="1">
        <f>SUM(H28:H30)</f>
        <v>59605</v>
      </c>
      <c r="I31" s="1"/>
      <c r="J31" s="1">
        <f>SUM(J28:J30)</f>
        <v>59033.240000000005</v>
      </c>
      <c r="K31" s="1"/>
      <c r="L31" s="1">
        <f>SUM(L28:L30)</f>
        <v>64402.74</v>
      </c>
      <c r="O31" s="1">
        <f>SUM(O28:O30)</f>
        <v>57811.240000000005</v>
      </c>
      <c r="R31" s="1">
        <f>SUM(R28:R30)</f>
        <v>44356.24</v>
      </c>
      <c r="T31" s="1">
        <f>SUM(T28:T30)</f>
        <v>46340.54</v>
      </c>
      <c r="U31" s="1"/>
      <c r="V31" s="1">
        <f>SUM(V28:V30)</f>
        <v>33476</v>
      </c>
      <c r="W31" s="1"/>
      <c r="X31" s="1">
        <f>SUM(X28:X30)</f>
        <v>19622</v>
      </c>
    </row>
    <row r="32" spans="2:4" ht="12">
      <c r="B32" s="6"/>
      <c r="C32" s="5"/>
      <c r="D32" s="1"/>
    </row>
    <row r="33" spans="2:3" ht="12">
      <c r="B33" s="6"/>
      <c r="C33" s="5"/>
    </row>
    <row r="34" spans="1:11" ht="12">
      <c r="A34" s="1" t="s">
        <v>19</v>
      </c>
      <c r="B34" s="6"/>
      <c r="C34" s="5"/>
      <c r="E34" s="1"/>
      <c r="F34" s="1"/>
      <c r="G34" s="1"/>
      <c r="H34" s="1"/>
      <c r="I34" s="1"/>
      <c r="J34" s="1"/>
      <c r="K34" s="1"/>
    </row>
    <row r="35" spans="1:24" ht="12">
      <c r="A35" t="s">
        <v>20</v>
      </c>
      <c r="B35" s="6">
        <v>54320</v>
      </c>
      <c r="C35" s="5"/>
      <c r="D35" s="1">
        <v>54322</v>
      </c>
      <c r="F35">
        <v>53904.74</v>
      </c>
      <c r="H35">
        <v>51733</v>
      </c>
      <c r="J35">
        <v>53852.74</v>
      </c>
      <c r="L35">
        <v>47176.24</v>
      </c>
      <c r="O35">
        <v>36106.24</v>
      </c>
      <c r="R35">
        <v>36575.54</v>
      </c>
      <c r="T35">
        <v>24676</v>
      </c>
      <c r="V35">
        <v>12022</v>
      </c>
      <c r="X35">
        <v>14474</v>
      </c>
    </row>
    <row r="36" spans="1:24" ht="12">
      <c r="A36" t="s">
        <v>12</v>
      </c>
      <c r="B36" s="6">
        <v>-7264</v>
      </c>
      <c r="C36" s="5"/>
      <c r="D36">
        <v>-2</v>
      </c>
      <c r="F36">
        <v>417.5</v>
      </c>
      <c r="H36">
        <v>2171.5</v>
      </c>
      <c r="J36">
        <v>-2120</v>
      </c>
      <c r="L36">
        <v>6676.5</v>
      </c>
      <c r="O36">
        <v>11070</v>
      </c>
      <c r="R36">
        <v>-469.3</v>
      </c>
      <c r="T36" s="2">
        <v>11899.54</v>
      </c>
      <c r="V36">
        <v>12654</v>
      </c>
      <c r="X36">
        <v>-2452</v>
      </c>
    </row>
    <row r="37" spans="1:24" ht="12">
      <c r="A37" s="1" t="s">
        <v>21</v>
      </c>
      <c r="B37" s="6">
        <v>47056</v>
      </c>
      <c r="C37" s="5"/>
      <c r="D37">
        <v>54320</v>
      </c>
      <c r="E37" s="1"/>
      <c r="F37" s="1">
        <f>SUM(F35:F36)</f>
        <v>54322.24</v>
      </c>
      <c r="G37" s="1"/>
      <c r="H37" s="1">
        <f>SUM(H35:H36)</f>
        <v>53904.5</v>
      </c>
      <c r="I37" s="1"/>
      <c r="J37" s="1">
        <f>SUM(J35:J36)</f>
        <v>51732.74</v>
      </c>
      <c r="K37" s="1"/>
      <c r="L37" s="1">
        <f>SUM(L35:L36)</f>
        <v>53852.74</v>
      </c>
      <c r="M37" s="1"/>
      <c r="N37" s="1"/>
      <c r="O37" s="1">
        <f>SUM(O35:O36)</f>
        <v>47176.24</v>
      </c>
      <c r="P37" s="1"/>
      <c r="Q37" s="1"/>
      <c r="R37" s="1">
        <f>SUM(R35:R36)</f>
        <v>36106.24</v>
      </c>
      <c r="S37" s="1"/>
      <c r="T37" s="3">
        <f>SUM(T35:T36)</f>
        <v>36575.54</v>
      </c>
      <c r="U37" s="1"/>
      <c r="V37" s="1">
        <f>SUM(V35:V36)</f>
        <v>24676</v>
      </c>
      <c r="W37" s="1"/>
      <c r="X37" s="1">
        <f>SUM(X35:X36)</f>
        <v>12022</v>
      </c>
    </row>
    <row r="38" spans="1:24" ht="12">
      <c r="A38" t="s">
        <v>22</v>
      </c>
      <c r="B38" s="6">
        <v>4700</v>
      </c>
      <c r="C38" s="5"/>
      <c r="D38" s="5">
        <v>4100</v>
      </c>
      <c r="F38">
        <v>8200</v>
      </c>
      <c r="H38">
        <v>5700</v>
      </c>
      <c r="J38">
        <v>7300</v>
      </c>
      <c r="L38">
        <v>10550</v>
      </c>
      <c r="O38">
        <f>2600+1850+750+750+750+750+750+250+250</f>
        <v>8700</v>
      </c>
      <c r="R38">
        <v>8250</v>
      </c>
      <c r="T38">
        <v>9765</v>
      </c>
      <c r="V38">
        <v>8800</v>
      </c>
      <c r="X38">
        <v>7600</v>
      </c>
    </row>
    <row r="39" spans="1:15" ht="12">
      <c r="A39" t="s">
        <v>24</v>
      </c>
      <c r="B39" s="6"/>
      <c r="C39" s="5"/>
      <c r="O39">
        <f>250+60+1625</f>
        <v>1935</v>
      </c>
    </row>
    <row r="40" spans="1:24" ht="12">
      <c r="A40" s="1" t="s">
        <v>23</v>
      </c>
      <c r="B40" s="7">
        <f>B37+B38+B39-B30</f>
        <v>51756</v>
      </c>
      <c r="C40" s="1"/>
      <c r="D40" s="1">
        <f>D37+D38+D39-D30</f>
        <v>58420</v>
      </c>
      <c r="E40" s="1"/>
      <c r="F40" s="1">
        <f>F37+F38+F39-F30</f>
        <v>62522.24</v>
      </c>
      <c r="G40" s="1"/>
      <c r="H40" s="1">
        <f>H37+H38+H39-H30</f>
        <v>59604.5</v>
      </c>
      <c r="I40" s="1"/>
      <c r="J40" s="1">
        <f>J37+J38+J39-J30</f>
        <v>59032.74</v>
      </c>
      <c r="K40" s="1"/>
      <c r="L40" s="1">
        <f>L37+L38+L39-L30</f>
        <v>64402.74</v>
      </c>
      <c r="M40" s="1"/>
      <c r="N40" s="1"/>
      <c r="O40" s="1">
        <f>O37+O38+O39-O30</f>
        <v>56561.24</v>
      </c>
      <c r="P40" s="1"/>
      <c r="Q40" s="1"/>
      <c r="R40" s="1">
        <f>R37+R38+R39</f>
        <v>44356.24</v>
      </c>
      <c r="S40" s="1"/>
      <c r="T40" s="1">
        <f>SUM(T37:T39)</f>
        <v>46340.54</v>
      </c>
      <c r="U40" s="1"/>
      <c r="V40" s="1">
        <f>SUM(V37:V39)</f>
        <v>33476</v>
      </c>
      <c r="W40" s="1"/>
      <c r="X40" s="1">
        <f>SUM(X37:X39)</f>
        <v>19622</v>
      </c>
    </row>
    <row r="41" spans="2:4" ht="12">
      <c r="B41" s="5"/>
      <c r="C41" s="5"/>
      <c r="D41" s="1"/>
    </row>
    <row r="42" spans="2:3" ht="12">
      <c r="B42" s="5"/>
      <c r="C42" s="5"/>
    </row>
    <row r="43" spans="1:3" ht="12">
      <c r="A43" s="5" t="s">
        <v>38</v>
      </c>
      <c r="B43" s="5"/>
      <c r="C43" s="5"/>
    </row>
    <row r="44" spans="2:3" ht="12">
      <c r="B44" s="5"/>
      <c r="C44" s="5"/>
    </row>
    <row r="45" spans="1:3" ht="12">
      <c r="A45" t="s">
        <v>25</v>
      </c>
      <c r="B45" s="5"/>
      <c r="C45" s="5"/>
    </row>
    <row r="46" spans="2:3" ht="12">
      <c r="B46" s="5"/>
      <c r="C46" s="5"/>
    </row>
    <row r="47" spans="2:3" ht="12">
      <c r="B47" s="5"/>
      <c r="C47" s="5"/>
    </row>
    <row r="48" spans="1:11" ht="12">
      <c r="A48" s="1" t="s">
        <v>26</v>
      </c>
      <c r="B48" s="5"/>
      <c r="C48" s="5"/>
      <c r="E48" s="1"/>
      <c r="F48" s="1"/>
      <c r="G48" s="1"/>
      <c r="H48" s="1"/>
      <c r="I48" s="1"/>
      <c r="J48" s="1"/>
      <c r="K48" s="1"/>
    </row>
    <row r="49" spans="1:4" ht="12">
      <c r="A49" t="s">
        <v>34</v>
      </c>
      <c r="B49" s="5"/>
      <c r="C49" s="5"/>
      <c r="D49" s="1"/>
    </row>
    <row r="50" spans="1:3" ht="12">
      <c r="A50" t="s">
        <v>27</v>
      </c>
      <c r="B50" s="5"/>
      <c r="C50" s="5"/>
    </row>
    <row r="51" spans="1:3" ht="12">
      <c r="A51" t="s">
        <v>28</v>
      </c>
      <c r="B51" s="5"/>
      <c r="C51" s="5"/>
    </row>
    <row r="52" spans="1:3" ht="12">
      <c r="A52" s="5" t="s">
        <v>37</v>
      </c>
      <c r="B52" s="5"/>
      <c r="C52" s="5"/>
    </row>
    <row r="53" spans="2:3" ht="12">
      <c r="B53" s="5"/>
      <c r="C53" s="5"/>
    </row>
    <row r="54" spans="2:3" ht="12">
      <c r="B54" s="5"/>
      <c r="C54" s="5"/>
    </row>
    <row r="55" spans="1:3" ht="12">
      <c r="A55" t="s">
        <v>29</v>
      </c>
      <c r="B55" s="5"/>
      <c r="C55" s="5"/>
    </row>
    <row r="56" spans="2:3" ht="12">
      <c r="B56" s="5"/>
      <c r="C56" s="5"/>
    </row>
    <row r="57" spans="1:3" ht="12">
      <c r="A57" t="s">
        <v>35</v>
      </c>
      <c r="B57" s="5"/>
      <c r="C57" s="5"/>
    </row>
  </sheetData>
  <sheetProtection/>
  <printOptions/>
  <pageMargins left="0.7500000000000001" right="0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tommy westberg</dc:creator>
  <cp:keywords/>
  <dc:description/>
  <cp:lastModifiedBy>Lars-Eric Dahlstedt</cp:lastModifiedBy>
  <cp:lastPrinted>2016-02-11T09:37:48Z</cp:lastPrinted>
  <dcterms:created xsi:type="dcterms:W3CDTF">2008-01-10T18:45:08Z</dcterms:created>
  <dcterms:modified xsi:type="dcterms:W3CDTF">2016-02-11T09:38:59Z</dcterms:modified>
  <cp:category/>
  <cp:version/>
  <cp:contentType/>
  <cp:contentStatus/>
</cp:coreProperties>
</file>